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 tabRatio="112"/>
  </bookViews>
  <sheets>
    <sheet name="Budget" sheetId="1" r:id="rId1"/>
  </sheets>
  <definedNames>
    <definedName name="_xlnm.Print_Area" localSheetId="0">Budget!$A$1:$Q$46</definedName>
    <definedName name="_xlnm.Print_Titles" localSheetId="0">Budget!$4:$4</definedName>
  </definedNames>
  <calcPr calcId="144525"/>
</workbook>
</file>

<file path=xl/calcChain.xml><?xml version="1.0" encoding="utf-8"?>
<calcChain xmlns="http://schemas.openxmlformats.org/spreadsheetml/2006/main">
  <c r="Q40" i="1" l="1"/>
  <c r="D40" i="1"/>
  <c r="Q39" i="1"/>
  <c r="D39" i="1"/>
  <c r="Q38" i="1"/>
  <c r="D38" i="1"/>
  <c r="Q37" i="1"/>
  <c r="D37" i="1"/>
  <c r="Q36" i="1"/>
  <c r="D36" i="1"/>
  <c r="Q35" i="1"/>
  <c r="D35" i="1"/>
  <c r="Q34" i="1"/>
  <c r="D34" i="1"/>
  <c r="Q33" i="1"/>
  <c r="D33" i="1"/>
  <c r="Q32" i="1"/>
  <c r="D32" i="1"/>
  <c r="Q31" i="1"/>
  <c r="D31" i="1"/>
  <c r="Q30" i="1"/>
  <c r="D30" i="1"/>
  <c r="Q29" i="1"/>
  <c r="D29" i="1"/>
  <c r="Q28" i="1"/>
  <c r="D28" i="1"/>
  <c r="Q27" i="1"/>
  <c r="D27" i="1"/>
  <c r="Q26" i="1"/>
  <c r="D26" i="1"/>
  <c r="Q25" i="1"/>
  <c r="D25" i="1"/>
  <c r="Q24" i="1"/>
  <c r="D24" i="1"/>
  <c r="Q23" i="1"/>
  <c r="D23" i="1"/>
  <c r="Q22" i="1"/>
  <c r="D22" i="1"/>
  <c r="Q21" i="1"/>
  <c r="D21" i="1"/>
  <c r="Q20" i="1"/>
  <c r="D20" i="1"/>
  <c r="Q19" i="1"/>
  <c r="D19" i="1"/>
  <c r="Q18" i="1"/>
  <c r="D18" i="1"/>
  <c r="Q17" i="1"/>
  <c r="D17" i="1"/>
  <c r="Q16" i="1"/>
  <c r="D16" i="1"/>
  <c r="Q15" i="1"/>
  <c r="D15" i="1"/>
  <c r="Q14" i="1"/>
  <c r="D14" i="1"/>
  <c r="Q13" i="1"/>
  <c r="D13" i="1"/>
  <c r="Q12" i="1"/>
  <c r="D12" i="1"/>
  <c r="Q11" i="1"/>
  <c r="D11" i="1"/>
  <c r="Q10" i="1"/>
  <c r="D10" i="1"/>
  <c r="Q9" i="1"/>
  <c r="D9" i="1"/>
  <c r="Q8" i="1"/>
  <c r="D8" i="1"/>
  <c r="Q7" i="1"/>
  <c r="D7" i="1"/>
  <c r="Q6" i="1"/>
  <c r="D6" i="1"/>
  <c r="Q5" i="1"/>
  <c r="D5" i="1"/>
  <c r="N43" i="1" l="1"/>
  <c r="H42" i="1"/>
  <c r="K43" i="1"/>
  <c r="L42" i="1"/>
  <c r="O43" i="1"/>
  <c r="P42" i="1"/>
  <c r="G43" i="1"/>
  <c r="E42" i="1"/>
  <c r="I42" i="1"/>
  <c r="M42" i="1"/>
  <c r="Q42" i="1"/>
  <c r="H43" i="1"/>
  <c r="L43" i="1"/>
  <c r="P43" i="1"/>
  <c r="F42" i="1"/>
  <c r="J42" i="1"/>
  <c r="N42" i="1"/>
  <c r="E43" i="1"/>
  <c r="I43" i="1"/>
  <c r="M43" i="1"/>
  <c r="Q43" i="1"/>
  <c r="G42" i="1"/>
  <c r="K42" i="1"/>
  <c r="K45" i="1" s="1"/>
  <c r="O42" i="1"/>
  <c r="F43" i="1"/>
  <c r="J43" i="1"/>
  <c r="N45" i="1" l="1"/>
  <c r="L45" i="1"/>
  <c r="O45" i="1"/>
  <c r="J45" i="1"/>
  <c r="E45" i="1"/>
  <c r="G45" i="1"/>
  <c r="H45" i="1"/>
  <c r="F45" i="1"/>
  <c r="Q45" i="1"/>
  <c r="P45" i="1"/>
  <c r="M45" i="1"/>
  <c r="I45" i="1"/>
</calcChain>
</file>

<file path=xl/sharedStrings.xml><?xml version="1.0" encoding="utf-8"?>
<sst xmlns="http://schemas.openxmlformats.org/spreadsheetml/2006/main" count="134" uniqueCount="96">
  <si>
    <t>HEP Soil Conservation District</t>
  </si>
  <si>
    <t>Account ID</t>
  </si>
  <si>
    <t>Account Description</t>
  </si>
  <si>
    <t>Account Type</t>
  </si>
  <si>
    <t>YTD Total</t>
  </si>
  <si>
    <t>7/31/16</t>
  </si>
  <si>
    <t>8/31/16</t>
  </si>
  <si>
    <t>9/30/16</t>
  </si>
  <si>
    <t>10/31/16</t>
  </si>
  <si>
    <t>11/30/16</t>
  </si>
  <si>
    <t>12/31/16</t>
  </si>
  <si>
    <t>1/31/17</t>
  </si>
  <si>
    <t>2/28/17</t>
  </si>
  <si>
    <t>3/31/17</t>
  </si>
  <si>
    <t>4/30/17</t>
  </si>
  <si>
    <t>5/31/17</t>
  </si>
  <si>
    <t>6/30/17</t>
  </si>
  <si>
    <t>40000</t>
  </si>
  <si>
    <t>Chapter 251 Fees</t>
  </si>
  <si>
    <t>Income</t>
  </si>
  <si>
    <t>40012</t>
  </si>
  <si>
    <t>Bonding Administrative Fees</t>
  </si>
  <si>
    <t>40015</t>
  </si>
  <si>
    <t>5G3 Reimbursements</t>
  </si>
  <si>
    <t>40030</t>
  </si>
  <si>
    <t>Exemption Income</t>
  </si>
  <si>
    <t>40800</t>
  </si>
  <si>
    <t>Interest Income</t>
  </si>
  <si>
    <t>41000</t>
  </si>
  <si>
    <t>Other Income</t>
  </si>
  <si>
    <t>60100</t>
  </si>
  <si>
    <t>Advertising Expense</t>
  </si>
  <si>
    <t>Expenses</t>
  </si>
  <si>
    <t>62550</t>
  </si>
  <si>
    <t>Cash-In-lieu-Medical Benefits</t>
  </si>
  <si>
    <t>63000</t>
  </si>
  <si>
    <t>Charitable Contributions Exp</t>
  </si>
  <si>
    <t>64500</t>
  </si>
  <si>
    <t>Dues and Subscriptions Exp</t>
  </si>
  <si>
    <t>67000</t>
  </si>
  <si>
    <t>Insurance Exp-Medical-Active</t>
  </si>
  <si>
    <t>67010</t>
  </si>
  <si>
    <t>Insurance Expense-Dental</t>
  </si>
  <si>
    <t>67020</t>
  </si>
  <si>
    <t>Insurance Expense-Liab &amp; W.C.</t>
  </si>
  <si>
    <t>67030</t>
  </si>
  <si>
    <t>Insurance - Auto</t>
  </si>
  <si>
    <t>67050</t>
  </si>
  <si>
    <t>Insurance Exp-Medical-Retired</t>
  </si>
  <si>
    <t>67500</t>
  </si>
  <si>
    <t>Interest Expense</t>
  </si>
  <si>
    <t>68000</t>
  </si>
  <si>
    <t>Laundry and Cleaning Exp</t>
  </si>
  <si>
    <t>68500</t>
  </si>
  <si>
    <t>Professional Expense</t>
  </si>
  <si>
    <t>70000</t>
  </si>
  <si>
    <t>Maintenance Expense</t>
  </si>
  <si>
    <t>70510</t>
  </si>
  <si>
    <t>Meeting Expense</t>
  </si>
  <si>
    <t>70600</t>
  </si>
  <si>
    <t>Telephone Wireless</t>
  </si>
  <si>
    <t>71000</t>
  </si>
  <si>
    <t>Office Expense</t>
  </si>
  <si>
    <t>71005</t>
  </si>
  <si>
    <t>Outside Services</t>
  </si>
  <si>
    <t>71010</t>
  </si>
  <si>
    <t>Overpayment returns</t>
  </si>
  <si>
    <t>72000</t>
  </si>
  <si>
    <t>Payroll Tax Expense</t>
  </si>
  <si>
    <t>72600</t>
  </si>
  <si>
    <t>Pension expense</t>
  </si>
  <si>
    <t>73500</t>
  </si>
  <si>
    <t>Postage Expense</t>
  </si>
  <si>
    <t>74520</t>
  </si>
  <si>
    <t>Reserve for Future 251 Costs</t>
  </si>
  <si>
    <t>74530</t>
  </si>
  <si>
    <t>Reserve for Future Legal Costs</t>
  </si>
  <si>
    <t>75450</t>
  </si>
  <si>
    <t>Seminars/Conference expense</t>
  </si>
  <si>
    <t>76000</t>
  </si>
  <si>
    <t>Telephone Expense</t>
  </si>
  <si>
    <t>76500</t>
  </si>
  <si>
    <t>Travel Expense Employee</t>
  </si>
  <si>
    <t>76501</t>
  </si>
  <si>
    <t>Travel Expense Supervisor</t>
  </si>
  <si>
    <t>77500</t>
  </si>
  <si>
    <t>Wages Expense</t>
  </si>
  <si>
    <t>78000</t>
  </si>
  <si>
    <t>Utilities Expense</t>
  </si>
  <si>
    <t>89000</t>
  </si>
  <si>
    <t>Other Expense</t>
  </si>
  <si>
    <t/>
  </si>
  <si>
    <t>Revenue</t>
  </si>
  <si>
    <t>- Expenses</t>
  </si>
  <si>
    <t>Net Income</t>
  </si>
  <si>
    <t>Budget 07/01/2016 to 06/30/2017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</si>
</sst>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49" fontId="4" fillId="0" borderId="2" xfId="0" applyNumberFormat="1" applyFont="1" applyBorder="1" applyAlignment="1">
      <alignment horizontal="right"/>
    </xf>
    <xf numFmtId="0" fontId="0" fillId="0" borderId="3" xfId="0" applyBorder="1"/>
    <xf numFmtId="0" fontId="5" fillId="0" borderId="0" xfId="0" applyFont="1"/>
    <xf numFmtId="0" fontId="5" fillId="0" borderId="1" xfId="0" applyFont="1" applyBorder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Normal="100" workbookViewId="0">
      <pane ySplit="4" topLeftCell="A32" activePane="bottomLeft" state="frozenSplit"/>
      <selection pane="bottomLeft" activeCell="F56" sqref="F56"/>
    </sheetView>
  </sheetViews>
  <sheetFormatPr defaultRowHeight="11.25" x14ac:dyDescent="0.2"/>
  <cols>
    <col min="1" max="1" width="9.42578125" style="5" customWidth="1"/>
    <col min="2" max="2" width="26.7109375" style="5" customWidth="1"/>
    <col min="3" max="3" width="11" style="5" customWidth="1"/>
    <col min="4" max="4" width="0" style="1" hidden="1" customWidth="1"/>
    <col min="5" max="5" width="9.7109375" style="8" customWidth="1"/>
    <col min="6" max="7" width="10.7109375" style="8" customWidth="1"/>
    <col min="8" max="8" width="10.5703125" style="8" customWidth="1"/>
    <col min="9" max="10" width="10.7109375" style="8" customWidth="1"/>
    <col min="11" max="11" width="10.5703125" style="8" customWidth="1"/>
    <col min="12" max="17" width="10.7109375" style="8" customWidth="1"/>
    <col min="18" max="16384" width="9.140625" style="1"/>
  </cols>
  <sheetData>
    <row r="1" spans="1:17" s="2" customFormat="1" ht="14.25" x14ac:dyDescent="0.2">
      <c r="A1" s="15" t="s">
        <v>0</v>
      </c>
      <c r="B1" s="15"/>
      <c r="C1" s="15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15.75" x14ac:dyDescent="0.25">
      <c r="A2" s="16" t="s">
        <v>95</v>
      </c>
      <c r="B2" s="16"/>
      <c r="C2" s="16"/>
      <c r="D2" s="1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6" customHeight="1" x14ac:dyDescent="0.2"/>
    <row r="4" spans="1:17" s="10" customFormat="1" ht="10.5" x14ac:dyDescent="0.15">
      <c r="A4" s="9" t="s">
        <v>1</v>
      </c>
      <c r="B4" s="9" t="s">
        <v>2</v>
      </c>
      <c r="C4" s="9" t="s">
        <v>3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4</v>
      </c>
    </row>
    <row r="5" spans="1:17" s="2" customFormat="1" ht="12.75" x14ac:dyDescent="0.2">
      <c r="A5" s="4" t="s">
        <v>17</v>
      </c>
      <c r="B5" s="4" t="s">
        <v>18</v>
      </c>
      <c r="C5" s="4" t="s">
        <v>19</v>
      </c>
      <c r="D5" s="2" t="str">
        <f>IF(ISBLANK(C5),"",C5)</f>
        <v>Income</v>
      </c>
      <c r="E5" s="6">
        <v>60000</v>
      </c>
      <c r="F5" s="6">
        <v>55000</v>
      </c>
      <c r="G5" s="6">
        <v>55000</v>
      </c>
      <c r="H5" s="6">
        <v>45000</v>
      </c>
      <c r="I5" s="6">
        <v>45000</v>
      </c>
      <c r="J5" s="6">
        <v>45000</v>
      </c>
      <c r="K5" s="6">
        <v>45000</v>
      </c>
      <c r="L5" s="6">
        <v>50000</v>
      </c>
      <c r="M5" s="6">
        <v>50000</v>
      </c>
      <c r="N5" s="6">
        <v>50000</v>
      </c>
      <c r="O5" s="6">
        <v>55000</v>
      </c>
      <c r="P5" s="6">
        <v>55000</v>
      </c>
      <c r="Q5" s="6">
        <f>((((((((((E5+F5)+G5)+H5)+I5)+J5)+K5)+L5)+M5)+N5)+O5)+P5</f>
        <v>610000</v>
      </c>
    </row>
    <row r="6" spans="1:17" s="2" customFormat="1" ht="12.75" x14ac:dyDescent="0.2">
      <c r="A6" s="4" t="s">
        <v>20</v>
      </c>
      <c r="B6" s="4" t="s">
        <v>21</v>
      </c>
      <c r="C6" s="4" t="s">
        <v>19</v>
      </c>
      <c r="D6" s="2" t="str">
        <f>IF(ISBLANK(C6),"",C6)</f>
        <v>Income</v>
      </c>
      <c r="E6" s="6">
        <v>600</v>
      </c>
      <c r="F6" s="6">
        <v>600</v>
      </c>
      <c r="G6" s="6">
        <v>600</v>
      </c>
      <c r="H6" s="6">
        <v>300</v>
      </c>
      <c r="I6" s="6">
        <v>0</v>
      </c>
      <c r="J6" s="6">
        <v>0</v>
      </c>
      <c r="K6" s="6">
        <v>0</v>
      </c>
      <c r="L6" s="6">
        <v>150</v>
      </c>
      <c r="M6" s="6">
        <v>300</v>
      </c>
      <c r="N6" s="6">
        <v>300</v>
      </c>
      <c r="O6" s="6">
        <v>1350</v>
      </c>
      <c r="P6" s="6">
        <v>1500</v>
      </c>
      <c r="Q6" s="6">
        <f>((((((((((E6+F6)+G6)+H6)+I6)+J6)+K6)+L6)+M6)+N6)+O6)+P6</f>
        <v>5700</v>
      </c>
    </row>
    <row r="7" spans="1:17" s="2" customFormat="1" ht="12.75" x14ac:dyDescent="0.2">
      <c r="A7" s="4" t="s">
        <v>22</v>
      </c>
      <c r="B7" s="4" t="s">
        <v>23</v>
      </c>
      <c r="C7" s="4" t="s">
        <v>19</v>
      </c>
      <c r="D7" s="2" t="str">
        <f>IF(ISBLANK(C7),"",C7)</f>
        <v>Income</v>
      </c>
      <c r="E7" s="6">
        <v>11900</v>
      </c>
      <c r="F7" s="6">
        <v>0</v>
      </c>
      <c r="G7" s="6">
        <v>0</v>
      </c>
      <c r="H7" s="6">
        <v>8470</v>
      </c>
      <c r="I7" s="6">
        <v>0</v>
      </c>
      <c r="J7" s="6">
        <v>0</v>
      </c>
      <c r="K7" s="6">
        <v>12530</v>
      </c>
      <c r="L7" s="6">
        <v>0</v>
      </c>
      <c r="M7" s="6">
        <v>0</v>
      </c>
      <c r="N7" s="6">
        <v>11235</v>
      </c>
      <c r="O7" s="6">
        <v>0</v>
      </c>
      <c r="P7" s="6">
        <v>0</v>
      </c>
      <c r="Q7" s="6">
        <f>((((((((((E7+F7)+G7)+H7)+I7)+J7)+K7)+L7)+M7)+N7)+O7)+P7</f>
        <v>44135</v>
      </c>
    </row>
    <row r="8" spans="1:17" s="2" customFormat="1" ht="12.75" x14ac:dyDescent="0.2">
      <c r="A8" s="4" t="s">
        <v>24</v>
      </c>
      <c r="B8" s="4" t="s">
        <v>25</v>
      </c>
      <c r="C8" s="4" t="s">
        <v>19</v>
      </c>
      <c r="D8" s="2" t="str">
        <f>IF(ISBLANK(C8),"",C8)</f>
        <v>Income</v>
      </c>
      <c r="E8" s="6">
        <v>1450</v>
      </c>
      <c r="F8" s="6">
        <v>1400</v>
      </c>
      <c r="G8" s="6">
        <v>1850</v>
      </c>
      <c r="H8" s="6">
        <v>1450</v>
      </c>
      <c r="I8" s="6">
        <v>1400</v>
      </c>
      <c r="J8" s="6">
        <v>1850</v>
      </c>
      <c r="K8" s="6">
        <v>850</v>
      </c>
      <c r="L8" s="6">
        <v>1300</v>
      </c>
      <c r="M8" s="6">
        <v>2000</v>
      </c>
      <c r="N8" s="6">
        <v>1350</v>
      </c>
      <c r="O8" s="6">
        <v>2400</v>
      </c>
      <c r="P8" s="6">
        <v>2000</v>
      </c>
      <c r="Q8" s="6">
        <f>((((((((((E8+F8)+G8)+H8)+I8)+J8)+K8)+L8)+M8)+N8)+O8)+P8</f>
        <v>19300</v>
      </c>
    </row>
    <row r="9" spans="1:17" s="2" customFormat="1" ht="12.75" x14ac:dyDescent="0.2">
      <c r="A9" s="4" t="s">
        <v>26</v>
      </c>
      <c r="B9" s="4" t="s">
        <v>27</v>
      </c>
      <c r="C9" s="4" t="s">
        <v>19</v>
      </c>
      <c r="D9" s="2" t="str">
        <f>IF(ISBLANK(C9),"",C9)</f>
        <v>Income</v>
      </c>
      <c r="E9" s="6">
        <v>21</v>
      </c>
      <c r="F9" s="6">
        <v>52</v>
      </c>
      <c r="G9" s="6">
        <v>340</v>
      </c>
      <c r="H9" s="6">
        <v>58</v>
      </c>
      <c r="I9" s="6">
        <v>200</v>
      </c>
      <c r="J9" s="6">
        <v>60</v>
      </c>
      <c r="K9" s="6">
        <v>340</v>
      </c>
      <c r="L9" s="6">
        <v>100</v>
      </c>
      <c r="M9" s="6">
        <v>380</v>
      </c>
      <c r="N9" s="6">
        <v>300</v>
      </c>
      <c r="O9" s="6">
        <v>55</v>
      </c>
      <c r="P9" s="6">
        <v>280</v>
      </c>
      <c r="Q9" s="6">
        <f>((((((((((E9+F9)+G9)+H9)+I9)+J9)+K9)+L9)+M9)+N9)+O9)+P9</f>
        <v>2186</v>
      </c>
    </row>
    <row r="10" spans="1:17" s="2" customFormat="1" ht="12.75" x14ac:dyDescent="0.2">
      <c r="A10" s="4" t="s">
        <v>28</v>
      </c>
      <c r="B10" s="4" t="s">
        <v>29</v>
      </c>
      <c r="C10" s="4" t="s">
        <v>19</v>
      </c>
      <c r="D10" s="2" t="str">
        <f>IF(ISBLANK(C10),"",C10)</f>
        <v>Income</v>
      </c>
      <c r="E10" s="6">
        <v>10</v>
      </c>
      <c r="F10" s="6">
        <v>0</v>
      </c>
      <c r="G10" s="6">
        <v>0</v>
      </c>
      <c r="H10" s="6">
        <v>0</v>
      </c>
      <c r="I10" s="6">
        <v>100</v>
      </c>
      <c r="J10" s="6">
        <v>0</v>
      </c>
      <c r="K10" s="6">
        <v>0</v>
      </c>
      <c r="L10" s="6">
        <v>100</v>
      </c>
      <c r="M10" s="6">
        <v>0</v>
      </c>
      <c r="N10" s="6">
        <v>0</v>
      </c>
      <c r="O10" s="6">
        <v>0</v>
      </c>
      <c r="P10" s="6">
        <v>0</v>
      </c>
      <c r="Q10" s="6">
        <f>((((((((((E10+F10)+G10)+H10)+I10)+J10)+K10)+L10)+M10)+N10)+O10)+P10</f>
        <v>210</v>
      </c>
    </row>
    <row r="11" spans="1:17" s="2" customFormat="1" ht="12.75" x14ac:dyDescent="0.2">
      <c r="A11" s="4" t="s">
        <v>30</v>
      </c>
      <c r="B11" s="4" t="s">
        <v>31</v>
      </c>
      <c r="C11" s="4" t="s">
        <v>32</v>
      </c>
      <c r="D11" s="2" t="str">
        <f>IF(ISBLANK(C11),"",C11)</f>
        <v>Expenses</v>
      </c>
      <c r="E11" s="6">
        <v>0</v>
      </c>
      <c r="F11" s="6">
        <v>75</v>
      </c>
      <c r="G11" s="6">
        <v>70</v>
      </c>
      <c r="H11" s="6">
        <v>0</v>
      </c>
      <c r="I11" s="6">
        <v>0</v>
      </c>
      <c r="J11" s="6">
        <v>120</v>
      </c>
      <c r="K11" s="6">
        <v>0</v>
      </c>
      <c r="L11" s="6">
        <v>0</v>
      </c>
      <c r="M11" s="6">
        <v>45</v>
      </c>
      <c r="N11" s="6">
        <v>45</v>
      </c>
      <c r="O11" s="6">
        <v>0</v>
      </c>
      <c r="P11" s="6">
        <v>0</v>
      </c>
      <c r="Q11" s="6">
        <f>((((((((((E11+F11)+G11)+H11)+I11)+J11)+K11)+L11)+M11)+N11)+O11)+P11</f>
        <v>355</v>
      </c>
    </row>
    <row r="12" spans="1:17" s="2" customFormat="1" ht="12.75" x14ac:dyDescent="0.2">
      <c r="A12" s="4" t="s">
        <v>33</v>
      </c>
      <c r="B12" s="4" t="s">
        <v>34</v>
      </c>
      <c r="C12" s="4" t="s">
        <v>32</v>
      </c>
      <c r="D12" s="2" t="str">
        <f>IF(ISBLANK(C12),"",C12)</f>
        <v>Expenses</v>
      </c>
      <c r="E12" s="6">
        <v>409.58</v>
      </c>
      <c r="F12" s="6">
        <v>409.58</v>
      </c>
      <c r="G12" s="6">
        <v>409.58</v>
      </c>
      <c r="H12" s="6">
        <v>409.58</v>
      </c>
      <c r="I12" s="6">
        <v>409.58</v>
      </c>
      <c r="J12" s="6">
        <v>409.58</v>
      </c>
      <c r="K12" s="6">
        <v>416</v>
      </c>
      <c r="L12" s="6">
        <v>416</v>
      </c>
      <c r="M12" s="6">
        <v>416</v>
      </c>
      <c r="N12" s="6">
        <v>416</v>
      </c>
      <c r="O12" s="6">
        <v>416</v>
      </c>
      <c r="P12" s="6">
        <v>416</v>
      </c>
      <c r="Q12" s="6">
        <f>((((((((((E12+F12)+G12)+H12)+I12)+J12)+K12)+L12)+M12)+N12)+O12)+P12</f>
        <v>4953.4799999999996</v>
      </c>
    </row>
    <row r="13" spans="1:17" s="2" customFormat="1" ht="12.75" x14ac:dyDescent="0.2">
      <c r="A13" s="4" t="s">
        <v>35</v>
      </c>
      <c r="B13" s="4" t="s">
        <v>36</v>
      </c>
      <c r="C13" s="4" t="s">
        <v>32</v>
      </c>
      <c r="D13" s="2" t="str">
        <f>IF(ISBLANK(C13),"",C13)</f>
        <v>Expenses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100</v>
      </c>
      <c r="L13" s="6">
        <v>500</v>
      </c>
      <c r="M13" s="6">
        <v>0</v>
      </c>
      <c r="N13" s="6">
        <v>0</v>
      </c>
      <c r="O13" s="6">
        <v>106</v>
      </c>
      <c r="P13" s="6">
        <v>0</v>
      </c>
      <c r="Q13" s="6">
        <f>((((((((((E13+F13)+G13)+H13)+I13)+J13)+K13)+L13)+M13)+N13)+O13)+P13</f>
        <v>706</v>
      </c>
    </row>
    <row r="14" spans="1:17" s="2" customFormat="1" ht="12.75" x14ac:dyDescent="0.2">
      <c r="A14" s="4" t="s">
        <v>37</v>
      </c>
      <c r="B14" s="4" t="s">
        <v>38</v>
      </c>
      <c r="C14" s="4" t="s">
        <v>32</v>
      </c>
      <c r="D14" s="2" t="str">
        <f>IF(ISBLANK(C14),"",C14)</f>
        <v>Expenses</v>
      </c>
      <c r="E14" s="6">
        <v>220</v>
      </c>
      <c r="F14" s="6">
        <v>0</v>
      </c>
      <c r="G14" s="6">
        <v>0</v>
      </c>
      <c r="H14" s="6">
        <v>150</v>
      </c>
      <c r="I14" s="6">
        <v>775</v>
      </c>
      <c r="J14" s="6">
        <v>0</v>
      </c>
      <c r="K14" s="6">
        <v>178</v>
      </c>
      <c r="L14" s="6">
        <v>0</v>
      </c>
      <c r="M14" s="6">
        <v>750</v>
      </c>
      <c r="N14" s="6">
        <v>0</v>
      </c>
      <c r="O14" s="6">
        <v>0</v>
      </c>
      <c r="P14" s="6">
        <v>0</v>
      </c>
      <c r="Q14" s="6">
        <f>((((((((((E14+F14)+G14)+H14)+I14)+J14)+K14)+L14)+M14)+N14)+O14)+P14</f>
        <v>2073</v>
      </c>
    </row>
    <row r="15" spans="1:17" s="2" customFormat="1" ht="12.75" x14ac:dyDescent="0.2">
      <c r="A15" s="4" t="s">
        <v>39</v>
      </c>
      <c r="B15" s="4" t="s">
        <v>40</v>
      </c>
      <c r="C15" s="4" t="s">
        <v>32</v>
      </c>
      <c r="D15" s="2" t="str">
        <f>IF(ISBLANK(C15),"",C15)</f>
        <v>Expenses</v>
      </c>
      <c r="E15" s="6">
        <v>7890</v>
      </c>
      <c r="F15" s="6">
        <v>7890</v>
      </c>
      <c r="G15" s="6">
        <v>7890</v>
      </c>
      <c r="H15" s="6">
        <v>7890</v>
      </c>
      <c r="I15" s="6">
        <v>7890</v>
      </c>
      <c r="J15" s="6">
        <v>7890</v>
      </c>
      <c r="K15" s="6">
        <v>8400</v>
      </c>
      <c r="L15" s="6">
        <v>8400</v>
      </c>
      <c r="M15" s="6">
        <v>8400</v>
      </c>
      <c r="N15" s="6">
        <v>8400</v>
      </c>
      <c r="O15" s="6">
        <v>8400</v>
      </c>
      <c r="P15" s="6">
        <v>8400</v>
      </c>
      <c r="Q15" s="6">
        <f>((((((((((E15+F15)+G15)+H15)+I15)+J15)+K15)+L15)+M15)+N15)+O15)+P15</f>
        <v>97740</v>
      </c>
    </row>
    <row r="16" spans="1:17" s="2" customFormat="1" ht="12.75" x14ac:dyDescent="0.2">
      <c r="A16" s="4" t="s">
        <v>41</v>
      </c>
      <c r="B16" s="4" t="s">
        <v>42</v>
      </c>
      <c r="C16" s="4" t="s">
        <v>32</v>
      </c>
      <c r="D16" s="2" t="str">
        <f>IF(ISBLANK(C16),"",C16)</f>
        <v>Expenses</v>
      </c>
      <c r="E16" s="6">
        <v>365</v>
      </c>
      <c r="F16" s="6">
        <v>365</v>
      </c>
      <c r="G16" s="6">
        <v>365</v>
      </c>
      <c r="H16" s="6">
        <v>365</v>
      </c>
      <c r="I16" s="6">
        <v>365</v>
      </c>
      <c r="J16" s="6">
        <v>365</v>
      </c>
      <c r="K16" s="6">
        <v>365</v>
      </c>
      <c r="L16" s="6">
        <v>365</v>
      </c>
      <c r="M16" s="6">
        <v>365</v>
      </c>
      <c r="N16" s="6">
        <v>365</v>
      </c>
      <c r="O16" s="6">
        <v>365</v>
      </c>
      <c r="P16" s="6">
        <v>365</v>
      </c>
      <c r="Q16" s="6">
        <f>((((((((((E16+F16)+G16)+H16)+I16)+J16)+K16)+L16)+M16)+N16)+O16)+P16</f>
        <v>4380</v>
      </c>
    </row>
    <row r="17" spans="1:17" s="2" customFormat="1" ht="12.75" x14ac:dyDescent="0.2">
      <c r="A17" s="4" t="s">
        <v>43</v>
      </c>
      <c r="B17" s="4" t="s">
        <v>44</v>
      </c>
      <c r="C17" s="4" t="s">
        <v>32</v>
      </c>
      <c r="D17" s="2" t="str">
        <f>IF(ISBLANK(C17),"",C17)</f>
        <v>Expenses</v>
      </c>
      <c r="E17" s="6">
        <v>6900</v>
      </c>
      <c r="F17" s="6">
        <v>104</v>
      </c>
      <c r="G17" s="6">
        <v>0</v>
      </c>
      <c r="H17" s="6">
        <v>0</v>
      </c>
      <c r="I17" s="6">
        <v>0</v>
      </c>
      <c r="J17" s="6">
        <v>300</v>
      </c>
      <c r="K17" s="6">
        <v>0</v>
      </c>
      <c r="L17" s="6">
        <v>0</v>
      </c>
      <c r="M17" s="6">
        <v>200</v>
      </c>
      <c r="N17" s="6">
        <v>0</v>
      </c>
      <c r="O17" s="6">
        <v>389</v>
      </c>
      <c r="P17" s="6">
        <v>0</v>
      </c>
      <c r="Q17" s="6">
        <f>((((((((((E17+F17)+G17)+H17)+I17)+J17)+K17)+L17)+M17)+N17)+O17)+P17</f>
        <v>7893</v>
      </c>
    </row>
    <row r="18" spans="1:17" s="2" customFormat="1" ht="12.75" x14ac:dyDescent="0.2">
      <c r="A18" s="4" t="s">
        <v>45</v>
      </c>
      <c r="B18" s="4" t="s">
        <v>46</v>
      </c>
      <c r="C18" s="4" t="s">
        <v>32</v>
      </c>
      <c r="D18" s="2" t="str">
        <f>IF(ISBLANK(C18),"",C18)</f>
        <v>Expenses</v>
      </c>
      <c r="E18" s="6">
        <v>195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f>((((((((((E18+F18)+G18)+H18)+I18)+J18)+K18)+L18)+M18)+N18)+O18)+P18</f>
        <v>195</v>
      </c>
    </row>
    <row r="19" spans="1:17" s="2" customFormat="1" ht="12.75" x14ac:dyDescent="0.2">
      <c r="A19" s="4" t="s">
        <v>47</v>
      </c>
      <c r="B19" s="4" t="s">
        <v>48</v>
      </c>
      <c r="C19" s="4" t="s">
        <v>32</v>
      </c>
      <c r="D19" s="2" t="str">
        <f>IF(ISBLANK(C19),"",C19)</f>
        <v>Expenses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>((((((((((E19+F19)+G19)+H19)+I19)+J19)+K19)+L19)+M19)+N19)+O19)+P19</f>
        <v>0</v>
      </c>
    </row>
    <row r="20" spans="1:17" s="2" customFormat="1" ht="12.75" x14ac:dyDescent="0.2">
      <c r="A20" s="4" t="s">
        <v>49</v>
      </c>
      <c r="B20" s="4" t="s">
        <v>50</v>
      </c>
      <c r="C20" s="4" t="s">
        <v>32</v>
      </c>
      <c r="D20" s="2" t="str">
        <f>IF(ISBLANK(C20),"",C20)</f>
        <v>Expenses</v>
      </c>
      <c r="E20" s="6">
        <v>3</v>
      </c>
      <c r="F20" s="6">
        <v>11</v>
      </c>
      <c r="G20" s="6">
        <v>9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v>3</v>
      </c>
      <c r="N20" s="6">
        <v>3</v>
      </c>
      <c r="O20" s="6">
        <v>9</v>
      </c>
      <c r="P20" s="6">
        <v>10</v>
      </c>
      <c r="Q20" s="6">
        <f>((((((((((E20+F20)+G20)+H20)+I20)+J20)+K20)+L20)+M20)+N20)+O20)+P20</f>
        <v>50</v>
      </c>
    </row>
    <row r="21" spans="1:17" s="2" customFormat="1" ht="12.75" x14ac:dyDescent="0.2">
      <c r="A21" s="4" t="s">
        <v>51</v>
      </c>
      <c r="B21" s="4" t="s">
        <v>52</v>
      </c>
      <c r="C21" s="4" t="s">
        <v>32</v>
      </c>
      <c r="D21" s="2" t="str">
        <f>IF(ISBLANK(C21),"",C21)</f>
        <v>Expenses</v>
      </c>
      <c r="E21" s="6">
        <v>320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f>((((((((((E21+F21)+G21)+H21)+I21)+J21)+K21)+L21)+M21)+N21)+O21)+P21</f>
        <v>3840</v>
      </c>
    </row>
    <row r="22" spans="1:17" s="2" customFormat="1" ht="12.75" x14ac:dyDescent="0.2">
      <c r="A22" s="4" t="s">
        <v>53</v>
      </c>
      <c r="B22" s="4" t="s">
        <v>54</v>
      </c>
      <c r="C22" s="4" t="s">
        <v>32</v>
      </c>
      <c r="D22" s="2" t="str">
        <f>IF(ISBLANK(C22),"",C22)</f>
        <v>Expenses</v>
      </c>
      <c r="E22" s="6">
        <v>5800</v>
      </c>
      <c r="F22" s="6">
        <v>0</v>
      </c>
      <c r="G22" s="6">
        <v>0</v>
      </c>
      <c r="H22" s="6">
        <v>5500</v>
      </c>
      <c r="I22" s="6">
        <v>1200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1200</v>
      </c>
      <c r="P22" s="6">
        <v>0</v>
      </c>
      <c r="Q22" s="6">
        <f>((((((((((E22+F22)+G22)+H22)+I22)+J22)+K22)+L22)+M22)+N22)+O22)+P22</f>
        <v>13700</v>
      </c>
    </row>
    <row r="23" spans="1:17" s="2" customFormat="1" ht="12.75" x14ac:dyDescent="0.2">
      <c r="A23" s="4" t="s">
        <v>55</v>
      </c>
      <c r="B23" s="4" t="s">
        <v>56</v>
      </c>
      <c r="C23" s="4" t="s">
        <v>32</v>
      </c>
      <c r="D23" s="2" t="str">
        <f>IF(ISBLANK(C23),"",C23)</f>
        <v>Expenses</v>
      </c>
      <c r="E23" s="6">
        <v>500</v>
      </c>
      <c r="F23" s="6">
        <v>500</v>
      </c>
      <c r="G23" s="6">
        <v>500</v>
      </c>
      <c r="H23" s="6">
        <v>500</v>
      </c>
      <c r="I23" s="6">
        <v>300</v>
      </c>
      <c r="J23" s="6">
        <v>1000</v>
      </c>
      <c r="K23" s="6">
        <v>1000</v>
      </c>
      <c r="L23" s="6">
        <v>1000</v>
      </c>
      <c r="M23" s="6">
        <v>600</v>
      </c>
      <c r="N23" s="6">
        <v>300</v>
      </c>
      <c r="O23" s="6">
        <v>600</v>
      </c>
      <c r="P23" s="6">
        <v>600</v>
      </c>
      <c r="Q23" s="6">
        <f>((((((((((E23+F23)+G23)+H23)+I23)+J23)+K23)+L23)+M23)+N23)+O23)+P23</f>
        <v>7400</v>
      </c>
    </row>
    <row r="24" spans="1:17" s="2" customFormat="1" ht="12.75" x14ac:dyDescent="0.2">
      <c r="A24" s="4" t="s">
        <v>57</v>
      </c>
      <c r="B24" s="4" t="s">
        <v>58</v>
      </c>
      <c r="C24" s="4" t="s">
        <v>32</v>
      </c>
      <c r="D24" s="2" t="str">
        <f>IF(ISBLANK(C24),"",C24)</f>
        <v>Expenses</v>
      </c>
      <c r="E24" s="6">
        <v>75</v>
      </c>
      <c r="F24" s="6">
        <v>20</v>
      </c>
      <c r="G24" s="6">
        <v>100</v>
      </c>
      <c r="H24" s="6">
        <v>850</v>
      </c>
      <c r="I24" s="6">
        <v>95</v>
      </c>
      <c r="J24" s="6">
        <v>95</v>
      </c>
      <c r="K24" s="6">
        <v>110</v>
      </c>
      <c r="L24" s="6">
        <v>110</v>
      </c>
      <c r="M24" s="6">
        <v>250</v>
      </c>
      <c r="N24" s="6">
        <v>50</v>
      </c>
      <c r="O24" s="6">
        <v>105</v>
      </c>
      <c r="P24" s="6">
        <v>110</v>
      </c>
      <c r="Q24" s="6">
        <f>((((((((((E24+F24)+G24)+H24)+I24)+J24)+K24)+L24)+M24)+N24)+O24)+P24</f>
        <v>1970</v>
      </c>
    </row>
    <row r="25" spans="1:17" s="2" customFormat="1" ht="12.75" x14ac:dyDescent="0.2">
      <c r="A25" s="4" t="s">
        <v>59</v>
      </c>
      <c r="B25" s="4" t="s">
        <v>60</v>
      </c>
      <c r="C25" s="4" t="s">
        <v>32</v>
      </c>
      <c r="D25" s="2" t="str">
        <f>IF(ISBLANK(C25),"",C25)</f>
        <v>Expenses</v>
      </c>
      <c r="E25" s="6">
        <v>109</v>
      </c>
      <c r="F25" s="6">
        <v>109</v>
      </c>
      <c r="G25" s="6">
        <v>859</v>
      </c>
      <c r="H25" s="6">
        <v>109</v>
      </c>
      <c r="I25" s="6">
        <v>109</v>
      </c>
      <c r="J25" s="6">
        <v>859</v>
      </c>
      <c r="K25" s="6">
        <v>109</v>
      </c>
      <c r="L25" s="6">
        <v>109</v>
      </c>
      <c r="M25" s="6">
        <v>859</v>
      </c>
      <c r="N25" s="6">
        <v>109</v>
      </c>
      <c r="O25" s="6">
        <v>109</v>
      </c>
      <c r="P25" s="6">
        <v>1000</v>
      </c>
      <c r="Q25" s="6">
        <f>((((((((((E25+F25)+G25)+H25)+I25)+J25)+K25)+L25)+M25)+N25)+O25)+P25</f>
        <v>4449</v>
      </c>
    </row>
    <row r="26" spans="1:17" s="2" customFormat="1" ht="12.75" x14ac:dyDescent="0.2">
      <c r="A26" s="4" t="s">
        <v>61</v>
      </c>
      <c r="B26" s="4" t="s">
        <v>62</v>
      </c>
      <c r="C26" s="4" t="s">
        <v>32</v>
      </c>
      <c r="D26" s="2" t="str">
        <f>IF(ISBLANK(C26),"",C26)</f>
        <v>Expenses</v>
      </c>
      <c r="E26" s="6">
        <v>300</v>
      </c>
      <c r="F26" s="6">
        <v>300</v>
      </c>
      <c r="G26" s="6">
        <v>400</v>
      </c>
      <c r="H26" s="6">
        <v>400</v>
      </c>
      <c r="I26" s="6">
        <v>400</v>
      </c>
      <c r="J26" s="6">
        <v>400</v>
      </c>
      <c r="K26" s="6">
        <v>400</v>
      </c>
      <c r="L26" s="6">
        <v>400</v>
      </c>
      <c r="M26" s="6">
        <v>200</v>
      </c>
      <c r="N26" s="6">
        <v>400</v>
      </c>
      <c r="O26" s="6">
        <v>400</v>
      </c>
      <c r="P26" s="6">
        <v>300</v>
      </c>
      <c r="Q26" s="6">
        <f>((((((((((E26+F26)+G26)+H26)+I26)+J26)+K26)+L26)+M26)+N26)+O26)+P26</f>
        <v>4300</v>
      </c>
    </row>
    <row r="27" spans="1:17" s="2" customFormat="1" ht="12.75" x14ac:dyDescent="0.2">
      <c r="A27" s="4" t="s">
        <v>63</v>
      </c>
      <c r="B27" s="4" t="s">
        <v>64</v>
      </c>
      <c r="C27" s="4" t="s">
        <v>32</v>
      </c>
      <c r="D27" s="2" t="str">
        <f>IF(ISBLANK(C27),"",C27)</f>
        <v>Expenses</v>
      </c>
      <c r="E27" s="6">
        <v>49</v>
      </c>
      <c r="F27" s="6">
        <v>49</v>
      </c>
      <c r="G27" s="6">
        <v>49</v>
      </c>
      <c r="H27" s="6">
        <v>49</v>
      </c>
      <c r="I27" s="6">
        <v>49</v>
      </c>
      <c r="J27" s="6">
        <v>49</v>
      </c>
      <c r="K27" s="6">
        <v>149</v>
      </c>
      <c r="L27" s="6">
        <v>49</v>
      </c>
      <c r="M27" s="6">
        <v>49</v>
      </c>
      <c r="N27" s="6">
        <v>49</v>
      </c>
      <c r="O27" s="6">
        <v>49</v>
      </c>
      <c r="P27" s="6">
        <v>49</v>
      </c>
      <c r="Q27" s="6">
        <f>((((((((((E27+F27)+G27)+H27)+I27)+J27)+K27)+L27)+M27)+N27)+O27)+P27</f>
        <v>688</v>
      </c>
    </row>
    <row r="28" spans="1:17" s="2" customFormat="1" ht="12.75" x14ac:dyDescent="0.2">
      <c r="A28" s="4" t="s">
        <v>65</v>
      </c>
      <c r="B28" s="4" t="s">
        <v>66</v>
      </c>
      <c r="C28" s="4" t="s">
        <v>32</v>
      </c>
      <c r="D28" s="2" t="str">
        <f>IF(ISBLANK(C28),"",C28)</f>
        <v>Expenses</v>
      </c>
      <c r="E28" s="6">
        <v>0</v>
      </c>
      <c r="F28" s="6">
        <v>450</v>
      </c>
      <c r="G28" s="6">
        <v>225</v>
      </c>
      <c r="H28" s="6">
        <v>0</v>
      </c>
      <c r="I28" s="6">
        <v>250</v>
      </c>
      <c r="J28" s="6">
        <v>0</v>
      </c>
      <c r="K28" s="6">
        <v>350</v>
      </c>
      <c r="L28" s="6">
        <v>0</v>
      </c>
      <c r="M28" s="6">
        <v>300</v>
      </c>
      <c r="N28" s="6">
        <v>450</v>
      </c>
      <c r="O28" s="6">
        <v>450</v>
      </c>
      <c r="P28" s="6">
        <v>300</v>
      </c>
      <c r="Q28" s="6">
        <f>((((((((((E28+F28)+G28)+H28)+I28)+J28)+K28)+L28)+M28)+N28)+O28)+P28</f>
        <v>2775</v>
      </c>
    </row>
    <row r="29" spans="1:17" s="2" customFormat="1" ht="12.75" x14ac:dyDescent="0.2">
      <c r="A29" s="4" t="s">
        <v>67</v>
      </c>
      <c r="B29" s="4" t="s">
        <v>68</v>
      </c>
      <c r="C29" s="4" t="s">
        <v>32</v>
      </c>
      <c r="D29" s="2" t="str">
        <f>IF(ISBLANK(C29),"",C29)</f>
        <v>Expenses</v>
      </c>
      <c r="E29" s="6">
        <v>4061</v>
      </c>
      <c r="F29" s="6">
        <v>4100</v>
      </c>
      <c r="G29" s="6">
        <v>3950</v>
      </c>
      <c r="H29" s="6">
        <v>3950</v>
      </c>
      <c r="I29" s="6">
        <v>3950</v>
      </c>
      <c r="J29" s="6">
        <v>3950</v>
      </c>
      <c r="K29" s="6">
        <v>4000</v>
      </c>
      <c r="L29" s="6">
        <v>4000</v>
      </c>
      <c r="M29" s="6">
        <v>4000</v>
      </c>
      <c r="N29" s="6">
        <v>4000</v>
      </c>
      <c r="O29" s="6">
        <v>4100</v>
      </c>
      <c r="P29" s="6">
        <v>4200</v>
      </c>
      <c r="Q29" s="6">
        <f>((((((((((E29+F29)+G29)+H29)+I29)+J29)+K29)+L29)+M29)+N29)+O29)+P29</f>
        <v>48261</v>
      </c>
    </row>
    <row r="30" spans="1:17" s="2" customFormat="1" ht="12.75" x14ac:dyDescent="0.2">
      <c r="A30" s="4" t="s">
        <v>69</v>
      </c>
      <c r="B30" s="4" t="s">
        <v>70</v>
      </c>
      <c r="C30" s="4" t="s">
        <v>32</v>
      </c>
      <c r="D30" s="2" t="str">
        <f>IF(ISBLANK(C30),"",C30)</f>
        <v>Expenses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41000</v>
      </c>
      <c r="N30" s="6">
        <v>0</v>
      </c>
      <c r="O30" s="6">
        <v>0</v>
      </c>
      <c r="P30" s="6">
        <v>0</v>
      </c>
      <c r="Q30" s="6">
        <f>((((((((((E30+F30)+G30)+H30)+I30)+J30)+K30)+L30)+M30)+N30)+O30)+P30</f>
        <v>41000</v>
      </c>
    </row>
    <row r="31" spans="1:17" s="2" customFormat="1" ht="12.75" x14ac:dyDescent="0.2">
      <c r="A31" s="4" t="s">
        <v>71</v>
      </c>
      <c r="B31" s="4" t="s">
        <v>72</v>
      </c>
      <c r="C31" s="4" t="s">
        <v>32</v>
      </c>
      <c r="D31" s="2" t="str">
        <f>IF(ISBLANK(C31),"",C31)</f>
        <v>Expenses</v>
      </c>
      <c r="E31" s="6">
        <v>247.6</v>
      </c>
      <c r="F31" s="6">
        <v>247.6</v>
      </c>
      <c r="G31" s="6">
        <v>247.6</v>
      </c>
      <c r="H31" s="6">
        <v>200</v>
      </c>
      <c r="I31" s="6">
        <v>200</v>
      </c>
      <c r="J31" s="6">
        <v>200</v>
      </c>
      <c r="K31" s="6">
        <v>200</v>
      </c>
      <c r="L31" s="6">
        <v>200</v>
      </c>
      <c r="M31" s="6">
        <v>250</v>
      </c>
      <c r="N31" s="6">
        <v>200</v>
      </c>
      <c r="O31" s="6">
        <v>250</v>
      </c>
      <c r="P31" s="6">
        <v>250</v>
      </c>
      <c r="Q31" s="6">
        <f>((((((((((E31+F31)+G31)+H31)+I31)+J31)+K31)+L31)+M31)+N31)+O31)+P31</f>
        <v>2692.8</v>
      </c>
    </row>
    <row r="32" spans="1:17" s="2" customFormat="1" ht="12.75" x14ac:dyDescent="0.2">
      <c r="A32" s="4" t="s">
        <v>73</v>
      </c>
      <c r="B32" s="4" t="s">
        <v>74</v>
      </c>
      <c r="C32" s="4" t="s">
        <v>32</v>
      </c>
      <c r="D32" s="2" t="str">
        <f>IF(ISBLANK(C32),"",C32)</f>
        <v>Expenses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f>((((((((((E32+F32)+G32)+H32)+I32)+J32)+K32)+L32)+M32)+N32)+O32)+P32</f>
        <v>0</v>
      </c>
    </row>
    <row r="33" spans="1:17" s="2" customFormat="1" ht="12.75" x14ac:dyDescent="0.2">
      <c r="A33" s="4" t="s">
        <v>75</v>
      </c>
      <c r="B33" s="4" t="s">
        <v>76</v>
      </c>
      <c r="C33" s="4" t="s">
        <v>32</v>
      </c>
      <c r="D33" s="2" t="str">
        <f>IF(ISBLANK(C33),"",C33)</f>
        <v>Expenses</v>
      </c>
      <c r="E33" s="6">
        <v>500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f>((((((((((E33+F33)+G33)+H33)+I33)+J33)+K33)+L33)+M33)+N33)+O33)+P33</f>
        <v>500</v>
      </c>
    </row>
    <row r="34" spans="1:17" s="2" customFormat="1" ht="12.75" x14ac:dyDescent="0.2">
      <c r="A34" s="4" t="s">
        <v>77</v>
      </c>
      <c r="B34" s="4" t="s">
        <v>78</v>
      </c>
      <c r="C34" s="4" t="s">
        <v>32</v>
      </c>
      <c r="D34" s="2" t="str">
        <f>IF(ISBLANK(C34),"",C34)</f>
        <v>Expenses</v>
      </c>
      <c r="E34" s="6">
        <v>3000</v>
      </c>
      <c r="F34" s="6">
        <v>0</v>
      </c>
      <c r="G34" s="6">
        <v>0</v>
      </c>
      <c r="H34" s="6">
        <v>700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f>((((((((((E34+F34)+G34)+H34)+I34)+J34)+K34)+L34)+M34)+N34)+O34)+P34</f>
        <v>3700</v>
      </c>
    </row>
    <row r="35" spans="1:17" s="2" customFormat="1" ht="12.75" x14ac:dyDescent="0.2">
      <c r="A35" s="4" t="s">
        <v>79</v>
      </c>
      <c r="B35" s="4" t="s">
        <v>80</v>
      </c>
      <c r="C35" s="4" t="s">
        <v>32</v>
      </c>
      <c r="D35" s="2" t="str">
        <f>IF(ISBLANK(C35),"",C35)</f>
        <v>Expenses</v>
      </c>
      <c r="E35" s="6">
        <v>200</v>
      </c>
      <c r="F35" s="6">
        <v>200</v>
      </c>
      <c r="G35" s="6">
        <v>200</v>
      </c>
      <c r="H35" s="6">
        <v>200</v>
      </c>
      <c r="I35" s="6">
        <v>200</v>
      </c>
      <c r="J35" s="6">
        <v>200</v>
      </c>
      <c r="K35" s="6">
        <v>210</v>
      </c>
      <c r="L35" s="6">
        <v>210</v>
      </c>
      <c r="M35" s="6">
        <v>210</v>
      </c>
      <c r="N35" s="6">
        <v>210</v>
      </c>
      <c r="O35" s="6">
        <v>210</v>
      </c>
      <c r="P35" s="6">
        <v>210</v>
      </c>
      <c r="Q35" s="6">
        <f>((((((((((E35+F35)+G35)+H35)+I35)+J35)+K35)+L35)+M35)+N35)+O35)+P35</f>
        <v>2460</v>
      </c>
    </row>
    <row r="36" spans="1:17" s="2" customFormat="1" ht="12.75" x14ac:dyDescent="0.2">
      <c r="A36" s="4" t="s">
        <v>81</v>
      </c>
      <c r="B36" s="4" t="s">
        <v>82</v>
      </c>
      <c r="C36" s="4" t="s">
        <v>32</v>
      </c>
      <c r="D36" s="2" t="str">
        <f>IF(ISBLANK(C36),"",C36)</f>
        <v>Expenses</v>
      </c>
      <c r="E36" s="6">
        <v>1400</v>
      </c>
      <c r="F36" s="6">
        <v>1400</v>
      </c>
      <c r="G36" s="6">
        <v>1400</v>
      </c>
      <c r="H36" s="6">
        <v>1400</v>
      </c>
      <c r="I36" s="6">
        <v>1200</v>
      </c>
      <c r="J36" s="6">
        <v>1200</v>
      </c>
      <c r="K36" s="6">
        <v>1000</v>
      </c>
      <c r="L36" s="6">
        <v>1000</v>
      </c>
      <c r="M36" s="6">
        <v>1300</v>
      </c>
      <c r="N36" s="6">
        <v>1500</v>
      </c>
      <c r="O36" s="6">
        <v>1700</v>
      </c>
      <c r="P36" s="6">
        <v>1700</v>
      </c>
      <c r="Q36" s="6">
        <f>((((((((((E36+F36)+G36)+H36)+I36)+J36)+K36)+L36)+M36)+N36)+O36)+P36</f>
        <v>16200</v>
      </c>
    </row>
    <row r="37" spans="1:17" s="2" customFormat="1" ht="12.75" x14ac:dyDescent="0.2">
      <c r="A37" s="4" t="s">
        <v>83</v>
      </c>
      <c r="B37" s="4" t="s">
        <v>84</v>
      </c>
      <c r="C37" s="4" t="s">
        <v>32</v>
      </c>
      <c r="D37" s="2" t="str">
        <f>IF(ISBLANK(C37),"",C37)</f>
        <v>Expenses</v>
      </c>
      <c r="E37" s="6">
        <v>0</v>
      </c>
      <c r="F37" s="6">
        <v>0</v>
      </c>
      <c r="G37" s="6">
        <v>300</v>
      </c>
      <c r="H37" s="6">
        <v>0</v>
      </c>
      <c r="I37" s="6">
        <v>0</v>
      </c>
      <c r="J37" s="6">
        <v>500</v>
      </c>
      <c r="K37" s="6">
        <v>0</v>
      </c>
      <c r="L37" s="6">
        <v>0</v>
      </c>
      <c r="M37" s="6">
        <v>150</v>
      </c>
      <c r="N37" s="6">
        <v>0</v>
      </c>
      <c r="O37" s="6">
        <v>0</v>
      </c>
      <c r="P37" s="6">
        <v>150</v>
      </c>
      <c r="Q37" s="6">
        <f>((((((((((E37+F37)+G37)+H37)+I37)+J37)+K37)+L37)+M37)+N37)+O37)+P37</f>
        <v>1100</v>
      </c>
    </row>
    <row r="38" spans="1:17" s="2" customFormat="1" ht="12.75" x14ac:dyDescent="0.2">
      <c r="A38" s="4" t="s">
        <v>85</v>
      </c>
      <c r="B38" s="4" t="s">
        <v>86</v>
      </c>
      <c r="C38" s="4" t="s">
        <v>32</v>
      </c>
      <c r="D38" s="2" t="str">
        <f>IF(ISBLANK(C38),"",C38)</f>
        <v>Expenses</v>
      </c>
      <c r="E38" s="6">
        <v>32280</v>
      </c>
      <c r="F38" s="6">
        <v>32700</v>
      </c>
      <c r="G38" s="6">
        <v>31150</v>
      </c>
      <c r="H38" s="6">
        <v>31150</v>
      </c>
      <c r="I38" s="6">
        <v>31150</v>
      </c>
      <c r="J38" s="6">
        <v>31150</v>
      </c>
      <c r="K38" s="6">
        <v>31150</v>
      </c>
      <c r="L38" s="6">
        <v>31150</v>
      </c>
      <c r="M38" s="6">
        <v>31150</v>
      </c>
      <c r="N38" s="6">
        <v>31150</v>
      </c>
      <c r="O38" s="6">
        <v>31250</v>
      </c>
      <c r="P38" s="6">
        <v>32700</v>
      </c>
      <c r="Q38" s="6">
        <f>((((((((((E38+F38)+G38)+H38)+I38)+J38)+K38)+L38)+M38)+N38)+O38)+P38</f>
        <v>378130</v>
      </c>
    </row>
    <row r="39" spans="1:17" s="2" customFormat="1" ht="12.75" x14ac:dyDescent="0.2">
      <c r="A39" s="4" t="s">
        <v>87</v>
      </c>
      <c r="B39" s="4" t="s">
        <v>88</v>
      </c>
      <c r="C39" s="4" t="s">
        <v>32</v>
      </c>
      <c r="D39" s="2" t="str">
        <f>IF(ISBLANK(C39),"",C39)</f>
        <v>Expenses</v>
      </c>
      <c r="E39" s="6">
        <v>300</v>
      </c>
      <c r="F39" s="6">
        <v>300</v>
      </c>
      <c r="G39" s="6">
        <v>270</v>
      </c>
      <c r="H39" s="6">
        <v>350</v>
      </c>
      <c r="I39" s="6">
        <v>400</v>
      </c>
      <c r="J39" s="6">
        <v>600</v>
      </c>
      <c r="K39" s="6">
        <v>650</v>
      </c>
      <c r="L39" s="6">
        <v>650</v>
      </c>
      <c r="M39" s="6">
        <v>600</v>
      </c>
      <c r="N39" s="6">
        <v>450</v>
      </c>
      <c r="O39" s="6">
        <v>240</v>
      </c>
      <c r="P39" s="6">
        <v>320</v>
      </c>
      <c r="Q39" s="6">
        <f>((((((((((E39+F39)+G39)+H39)+I39)+J39)+K39)+L39)+M39)+N39)+O39)+P39</f>
        <v>5130</v>
      </c>
    </row>
    <row r="40" spans="1:17" s="2" customFormat="1" ht="12.75" x14ac:dyDescent="0.2">
      <c r="A40" s="4" t="s">
        <v>89</v>
      </c>
      <c r="B40" s="4" t="s">
        <v>90</v>
      </c>
      <c r="C40" s="4" t="s">
        <v>32</v>
      </c>
      <c r="D40" s="2" t="str">
        <f>IF(ISBLANK(C40),"",C40)</f>
        <v>Expenses</v>
      </c>
      <c r="E40" s="6">
        <v>0</v>
      </c>
      <c r="F40" s="6">
        <v>0</v>
      </c>
      <c r="G40" s="6">
        <v>65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f>((((((((((E40+F40)+G40)+H40)+I40)+J40)+K40)+L40)+M40)+N40)+O40)+P40</f>
        <v>65</v>
      </c>
    </row>
    <row r="41" spans="1:17" s="13" customFormat="1" ht="12.75" x14ac:dyDescent="0.2"/>
    <row r="42" spans="1:17" s="2" customFormat="1" ht="12.75" x14ac:dyDescent="0.2">
      <c r="A42" s="4" t="s">
        <v>91</v>
      </c>
      <c r="B42" s="4" t="s">
        <v>92</v>
      </c>
      <c r="C42" s="4" t="s">
        <v>91</v>
      </c>
      <c r="E42" s="6">
        <f>SUMIF(D5:D41, "Income", E5:E41)</f>
        <v>73981</v>
      </c>
      <c r="F42" s="6">
        <f>SUMIF(D5:D41, "Income", F5:F41)</f>
        <v>57052</v>
      </c>
      <c r="G42" s="6">
        <f>SUMIF(D5:D41, "Income", G5:G41)</f>
        <v>57790</v>
      </c>
      <c r="H42" s="6">
        <f>SUMIF(D5:D41, "Income", H5:H41)</f>
        <v>55278</v>
      </c>
      <c r="I42" s="6">
        <f>SUMIF(D5:D41, "Income", I5:I41)</f>
        <v>46700</v>
      </c>
      <c r="J42" s="6">
        <f>SUMIF(D5:D41, "Income", J5:J41)</f>
        <v>46910</v>
      </c>
      <c r="K42" s="6">
        <f>SUMIF(D5:D41, "Income", K5:K41)</f>
        <v>58720</v>
      </c>
      <c r="L42" s="6">
        <f>SUMIF(D5:D41, "Income", L5:L41)</f>
        <v>51650</v>
      </c>
      <c r="M42" s="6">
        <f>SUMIF(D5:D41, "Income", M5:M41)</f>
        <v>52680</v>
      </c>
      <c r="N42" s="6">
        <f>SUMIF(D5:D41, "Income", N5:N41)</f>
        <v>63185</v>
      </c>
      <c r="O42" s="6">
        <f>SUMIF(D5:D41, "Income", O5:O41)</f>
        <v>58805</v>
      </c>
      <c r="P42" s="6">
        <f>SUMIF(D5:D41, "Income", P5:P41)</f>
        <v>58780</v>
      </c>
      <c r="Q42" s="6">
        <f>SUMIF(D5:D41, "Income", Q5:Q41)</f>
        <v>681531</v>
      </c>
    </row>
    <row r="43" spans="1:17" s="2" customFormat="1" ht="12.75" x14ac:dyDescent="0.2">
      <c r="A43" s="4" t="s">
        <v>91</v>
      </c>
      <c r="B43" s="4" t="s">
        <v>93</v>
      </c>
      <c r="C43" s="4" t="s">
        <v>91</v>
      </c>
      <c r="E43" s="6">
        <f>-(SUMIF(D5:D42, "Expenses", E5:E42))</f>
        <v>-65124.18</v>
      </c>
      <c r="F43" s="6">
        <f>-(SUMIF(D5:D42, "Expenses", F5:F42))</f>
        <v>-49550.18</v>
      </c>
      <c r="G43" s="6">
        <f>-(SUMIF(D5:D42, "Expenses", G5:G42))</f>
        <v>-48779.18</v>
      </c>
      <c r="H43" s="6">
        <f>-(SUMIF(D5:D42, "Expenses", H5:H42))</f>
        <v>-54494.58</v>
      </c>
      <c r="I43" s="6">
        <f>-(SUMIF(D5:D42, "Expenses", I5:I42))</f>
        <v>-49262.58</v>
      </c>
      <c r="J43" s="6">
        <f>-(SUMIF(D5:D42, "Expenses", J5:J42))</f>
        <v>-49607.58</v>
      </c>
      <c r="K43" s="6">
        <f>-(SUMIF(D5:D42, "Expenses", K5:K42))</f>
        <v>-49107</v>
      </c>
      <c r="L43" s="6">
        <f>-(SUMIF(D5:D42, "Expenses", L5:L42))</f>
        <v>-48879</v>
      </c>
      <c r="M43" s="6">
        <f>-(SUMIF(D5:D42, "Expenses", M5:M42))</f>
        <v>-91417</v>
      </c>
      <c r="N43" s="6">
        <f>-(SUMIF(D5:D42, "Expenses", N5:N42))</f>
        <v>-48417</v>
      </c>
      <c r="O43" s="6">
        <f>-(SUMIF(D5:D42, "Expenses", O5:O42))</f>
        <v>-50668</v>
      </c>
      <c r="P43" s="6">
        <f>-(SUMIF(D5:D42, "Expenses", P5:P42))</f>
        <v>-51400</v>
      </c>
      <c r="Q43" s="6">
        <f>-(SUMIF(D5:D42, "Expenses", Q5:Q42))</f>
        <v>-656706.28</v>
      </c>
    </row>
    <row r="44" spans="1:17" s="13" customFormat="1" ht="12.75" x14ac:dyDescent="0.2">
      <c r="B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8" customFormat="1" ht="13.5" thickBot="1" x14ac:dyDescent="0.25">
      <c r="A45" s="17"/>
      <c r="B45" s="17" t="s">
        <v>94</v>
      </c>
      <c r="C45" s="17" t="s">
        <v>91</v>
      </c>
      <c r="E45" s="19">
        <f>E42+E43</f>
        <v>8856.82</v>
      </c>
      <c r="F45" s="19">
        <f>F42+F43</f>
        <v>7501.82</v>
      </c>
      <c r="G45" s="19">
        <f>G42+G43</f>
        <v>9010.82</v>
      </c>
      <c r="H45" s="19">
        <f>H42+H43</f>
        <v>783.41999999999825</v>
      </c>
      <c r="I45" s="19">
        <f>I42+I43</f>
        <v>-2562.5800000000017</v>
      </c>
      <c r="J45" s="19">
        <f>J42+J43</f>
        <v>-2697.5800000000017</v>
      </c>
      <c r="K45" s="19">
        <f>K42+K43</f>
        <v>9613</v>
      </c>
      <c r="L45" s="19">
        <f>L42+L43</f>
        <v>2771</v>
      </c>
      <c r="M45" s="19">
        <f>M42+M43</f>
        <v>-38737</v>
      </c>
      <c r="N45" s="19">
        <f>N42+N43</f>
        <v>14768</v>
      </c>
      <c r="O45" s="19">
        <f>O42+O43</f>
        <v>8137</v>
      </c>
      <c r="P45" s="19">
        <f>P42+P43</f>
        <v>7380</v>
      </c>
      <c r="Q45" s="19">
        <f>Q42+Q43</f>
        <v>24824.719999999972</v>
      </c>
    </row>
    <row r="46" spans="1:17" customFormat="1" ht="15.75" thickTop="1" x14ac:dyDescent="0.25">
      <c r="B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mergeCells count="2">
    <mergeCell ref="A1:D1"/>
    <mergeCell ref="A2:D2"/>
  </mergeCells>
  <pageMargins left="0.45" right="0.45" top="0.5" bottom="0.40277777799999998" header="0.3" footer="0.3"/>
  <pageSetup paperSize="5" scale="90" orientation="landscape" r:id="rId1"/>
  <headerFooter>
    <oddFooter>&amp;L&amp;08&amp;"MS San Serif"&amp;D at &amp;T&amp;R&amp;08&amp;"MS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Aguirre</dc:creator>
  <cp:lastModifiedBy>Frances Aguirre</cp:lastModifiedBy>
  <cp:lastPrinted>2016-06-09T15:37:11Z</cp:lastPrinted>
  <dcterms:created xsi:type="dcterms:W3CDTF">2016-06-09T14:30:18Z</dcterms:created>
  <dcterms:modified xsi:type="dcterms:W3CDTF">2016-06-09T15:39:12Z</dcterms:modified>
</cp:coreProperties>
</file>